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1657A06-4FB2-41F2-8219-54239B95A18E}" xr6:coauthVersionLast="47" xr6:coauthVersionMax="47" xr10:uidLastSave="{00000000-0000-0000-0000-000000000000}"/>
  <bookViews>
    <workbookView xWindow="3195" yWindow="1290" windowWidth="14880" windowHeight="8295" xr2:uid="{88D69331-7299-4F0C-8AF7-4B7411DEA2CC}"/>
  </bookViews>
  <sheets>
    <sheet name="DEZEMBRO 202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1" l="1"/>
  <c r="C16" i="1"/>
  <c r="D16" i="1"/>
  <c r="E16" i="1"/>
  <c r="F18" i="1" s="1"/>
  <c r="F16" i="1"/>
  <c r="F29" i="1"/>
  <c r="I29" i="1"/>
  <c r="L5" i="1" s="1"/>
  <c r="F33" i="1"/>
  <c r="F35" i="1" s="1"/>
  <c r="C35" i="1"/>
  <c r="C46" i="1"/>
  <c r="L4" i="1" l="1"/>
  <c r="L7" i="1" s="1"/>
</calcChain>
</file>

<file path=xl/sharedStrings.xml><?xml version="1.0" encoding="utf-8"?>
<sst xmlns="http://schemas.openxmlformats.org/spreadsheetml/2006/main" count="95" uniqueCount="68">
  <si>
    <t>FUNDO DE RESERVA</t>
  </si>
  <si>
    <t>REPASSE FUNDO DE RESERVA</t>
  </si>
  <si>
    <t>TOTAL GERAL</t>
  </si>
  <si>
    <t>FGTS</t>
  </si>
  <si>
    <t>DARF</t>
  </si>
  <si>
    <t>ISS AEROENGE</t>
  </si>
  <si>
    <t xml:space="preserve">ISS MG SERVICE </t>
  </si>
  <si>
    <t xml:space="preserve">VALOR </t>
  </si>
  <si>
    <t>DESCRIÇÃO</t>
  </si>
  <si>
    <t>TOTAL CONCESSIONÁRIAS</t>
  </si>
  <si>
    <t xml:space="preserve">INTELNET </t>
  </si>
  <si>
    <t>TOTAL SANEAGO</t>
  </si>
  <si>
    <t>SEGURO</t>
  </si>
  <si>
    <t>SANEAGO A.C</t>
  </si>
  <si>
    <t>JURÍDICO</t>
  </si>
  <si>
    <t>4,130,06</t>
  </si>
  <si>
    <t xml:space="preserve">SANEAGO MACRO </t>
  </si>
  <si>
    <t>AEROENGE</t>
  </si>
  <si>
    <t>CLARO/TELEFONE</t>
  </si>
  <si>
    <t>TOTAL EQUATORIAL</t>
  </si>
  <si>
    <t>ANTENISTA</t>
  </si>
  <si>
    <t>EQUATORIAL A.C</t>
  </si>
  <si>
    <t>ELETRICISTA</t>
  </si>
  <si>
    <t>EQUATORIAL BL.E</t>
  </si>
  <si>
    <t>ORONA</t>
  </si>
  <si>
    <t>URL LED</t>
  </si>
  <si>
    <t>EQUATORIAL BL.D</t>
  </si>
  <si>
    <t>HOUSE</t>
  </si>
  <si>
    <t>VEMKITEM</t>
  </si>
  <si>
    <t>EQUATORIAL BL.C</t>
  </si>
  <si>
    <t>COPA ENERGIA</t>
  </si>
  <si>
    <t>PISCINA 1° PARCELA</t>
  </si>
  <si>
    <t>EQUATORIAL BL.B</t>
  </si>
  <si>
    <t xml:space="preserve">SILVA MARTINS </t>
  </si>
  <si>
    <t>EQUATORIAL BL.A</t>
  </si>
  <si>
    <t xml:space="preserve">JK EXCLUSIVE </t>
  </si>
  <si>
    <t xml:space="preserve"> </t>
  </si>
  <si>
    <t>ANTENISTA 2° PARCELA</t>
  </si>
  <si>
    <t xml:space="preserve">ELETRICISTA </t>
  </si>
  <si>
    <t>GRAFITE PAPELARIA</t>
  </si>
  <si>
    <t>MERCADO LIVRE</t>
  </si>
  <si>
    <t>REPARO DVR ADMINISTRAÇÃO</t>
  </si>
  <si>
    <t>HD DVR BLOCO E</t>
  </si>
  <si>
    <t xml:space="preserve">PULSEIRAS PISCINA </t>
  </si>
  <si>
    <t xml:space="preserve">TOTAL </t>
  </si>
  <si>
    <t>JR PORCAS E PARAFUSOS</t>
  </si>
  <si>
    <t>-</t>
  </si>
  <si>
    <t>SUBSÍNDICO BL. E</t>
  </si>
  <si>
    <t xml:space="preserve">NOVO HORIZONTE </t>
  </si>
  <si>
    <t>SUBSÍNDICO BL. D</t>
  </si>
  <si>
    <t>WILLIAN ENGENHEIRO</t>
  </si>
  <si>
    <t>SUBSÍNDICO BL. C</t>
  </si>
  <si>
    <t>ANTENISTA 1° PARCELA</t>
  </si>
  <si>
    <t>SUBSÍNDICO BL. B</t>
  </si>
  <si>
    <t>CERTIDÃO DE MATRICULA</t>
  </si>
  <si>
    <t>SUBSÍNDICO BL. A</t>
  </si>
  <si>
    <t>PORCAS E PARAFUSOS</t>
  </si>
  <si>
    <t>ENCARREGADO</t>
  </si>
  <si>
    <t xml:space="preserve">AUX. ADMINISTRATIVO </t>
  </si>
  <si>
    <t xml:space="preserve">SÍNDICO </t>
  </si>
  <si>
    <t>VALOR</t>
  </si>
  <si>
    <t>ANOTAÇÕES</t>
  </si>
  <si>
    <t xml:space="preserve">TRANSPORTE </t>
  </si>
  <si>
    <t>ALIMENTAÇÃO</t>
  </si>
  <si>
    <t>SALÁRIO/PRÓ-LABORE</t>
  </si>
  <si>
    <t>EXTRAORDINÁRIAS</t>
  </si>
  <si>
    <t>ORDINÁRIAS</t>
  </si>
  <si>
    <t xml:space="preserve">TOTAL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</si>
</sst>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2"/>
      <color rgb="FF006100"/>
      <name val="Calibri"/>
      <family val="2"/>
      <scheme val="minor"/>
    </font>
    <font>
      <sz val="10"/>
      <color rgb="FF3F3F3F"/>
      <name val="Arial"/>
      <family val="2"/>
    </font>
    <font>
      <b/>
      <sz val="12"/>
      <color rgb="FF0061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</cellStyleXfs>
  <cellXfs count="42">
    <xf numFmtId="0" fontId="0" fillId="0" borderId="0" xfId="0"/>
    <xf numFmtId="44" fontId="5" fillId="3" borderId="2" xfId="1" applyFont="1" applyFill="1" applyBorder="1" applyAlignment="1">
      <alignment horizontal="center" vertical="center"/>
    </xf>
    <xf numFmtId="0" fontId="6" fillId="3" borderId="3" xfId="3" applyFont="1" applyBorder="1" applyAlignment="1">
      <alignment horizontal="center" vertical="center"/>
    </xf>
    <xf numFmtId="44" fontId="7" fillId="2" borderId="4" xfId="2" applyNumberFormat="1" applyFont="1" applyBorder="1"/>
    <xf numFmtId="0" fontId="7" fillId="2" borderId="4" xfId="2" applyFont="1" applyBorder="1"/>
    <xf numFmtId="44" fontId="7" fillId="2" borderId="1" xfId="1" applyFont="1" applyFill="1" applyBorder="1" applyAlignment="1">
      <alignment horizontal="center" vertical="center"/>
    </xf>
    <xf numFmtId="0" fontId="2" fillId="2" borderId="1" xfId="2" applyBorder="1" applyAlignment="1">
      <alignment horizontal="center" vertical="center"/>
    </xf>
    <xf numFmtId="44" fontId="5" fillId="3" borderId="1" xfId="1" applyFont="1" applyFill="1" applyBorder="1" applyAlignment="1">
      <alignment horizontal="center" vertical="center"/>
    </xf>
    <xf numFmtId="0" fontId="5" fillId="3" borderId="1" xfId="3" applyFont="1" applyAlignment="1">
      <alignment horizontal="center" vertical="center"/>
    </xf>
    <xf numFmtId="44" fontId="8" fillId="3" borderId="1" xfId="1" applyFont="1" applyFill="1" applyBorder="1" applyAlignment="1">
      <alignment horizontal="center" vertical="center"/>
    </xf>
    <xf numFmtId="0" fontId="3" fillId="3" borderId="1" xfId="3" applyAlignment="1">
      <alignment horizontal="center" vertical="center"/>
    </xf>
    <xf numFmtId="44" fontId="7" fillId="2" borderId="4" xfId="2" applyNumberFormat="1" applyFont="1" applyBorder="1" applyAlignment="1">
      <alignment horizontal="center" vertical="center"/>
    </xf>
    <xf numFmtId="0" fontId="7" fillId="2" borderId="4" xfId="2" applyFont="1" applyBorder="1" applyAlignment="1">
      <alignment horizontal="center" vertical="center"/>
    </xf>
    <xf numFmtId="44" fontId="9" fillId="2" borderId="5" xfId="2" applyNumberFormat="1" applyFont="1" applyBorder="1" applyAlignment="1">
      <alignment horizontal="center" vertical="center"/>
    </xf>
    <xf numFmtId="0" fontId="9" fillId="2" borderId="5" xfId="2" applyFont="1" applyBorder="1" applyAlignment="1">
      <alignment horizontal="center" vertical="center"/>
    </xf>
    <xf numFmtId="0" fontId="10" fillId="3" borderId="6" xfId="3" applyFont="1" applyBorder="1" applyAlignment="1">
      <alignment horizontal="center" vertical="center"/>
    </xf>
    <xf numFmtId="0" fontId="10" fillId="3" borderId="5" xfId="3" applyFont="1" applyBorder="1" applyAlignment="1">
      <alignment horizontal="center" vertical="center"/>
    </xf>
    <xf numFmtId="44" fontId="5" fillId="3" borderId="5" xfId="1" applyFont="1" applyFill="1" applyBorder="1" applyAlignment="1">
      <alignment horizontal="center" vertical="center"/>
    </xf>
    <xf numFmtId="0" fontId="7" fillId="2" borderId="7" xfId="2" applyFont="1" applyBorder="1" applyAlignment="1">
      <alignment horizontal="center" vertical="center"/>
    </xf>
    <xf numFmtId="44" fontId="5" fillId="3" borderId="4" xfId="1" applyFont="1" applyFill="1" applyBorder="1" applyAlignment="1">
      <alignment horizontal="center" vertical="center"/>
    </xf>
    <xf numFmtId="0" fontId="5" fillId="3" borderId="7" xfId="3" applyFont="1" applyBorder="1" applyAlignment="1">
      <alignment horizontal="center" vertical="center"/>
    </xf>
    <xf numFmtId="164" fontId="5" fillId="3" borderId="4" xfId="1" applyNumberFormat="1" applyFont="1" applyFill="1" applyBorder="1" applyAlignment="1">
      <alignment horizontal="center" vertical="center"/>
    </xf>
    <xf numFmtId="0" fontId="5" fillId="3" borderId="5" xfId="3" applyFont="1" applyBorder="1" applyAlignment="1">
      <alignment horizontal="center" vertical="center"/>
    </xf>
    <xf numFmtId="0" fontId="10" fillId="3" borderId="1" xfId="3" applyFont="1" applyAlignment="1">
      <alignment horizontal="center" vertical="center"/>
    </xf>
    <xf numFmtId="44" fontId="7" fillId="2" borderId="1" xfId="2" applyNumberFormat="1" applyFont="1" applyBorder="1" applyAlignment="1">
      <alignment horizontal="center" vertical="center"/>
    </xf>
    <xf numFmtId="0" fontId="7" fillId="2" borderId="1" xfId="2" applyFont="1" applyBorder="1" applyAlignment="1">
      <alignment horizontal="center" vertical="center"/>
    </xf>
    <xf numFmtId="0" fontId="6" fillId="3" borderId="1" xfId="3" applyFont="1" applyAlignment="1">
      <alignment horizontal="center" vertical="center"/>
    </xf>
    <xf numFmtId="0" fontId="11" fillId="0" borderId="0" xfId="0" applyFont="1"/>
    <xf numFmtId="44" fontId="5" fillId="2" borderId="1" xfId="1" applyFont="1" applyFill="1" applyBorder="1" applyAlignment="1">
      <alignment horizontal="center" vertical="center"/>
    </xf>
    <xf numFmtId="44" fontId="5" fillId="2" borderId="8" xfId="1" applyFont="1" applyFill="1" applyBorder="1" applyAlignment="1">
      <alignment horizontal="center" vertical="center"/>
    </xf>
    <xf numFmtId="0" fontId="5" fillId="3" borderId="3" xfId="3" applyFont="1" applyBorder="1" applyAlignment="1">
      <alignment horizontal="center" vertical="center"/>
    </xf>
    <xf numFmtId="44" fontId="5" fillId="3" borderId="1" xfId="3" applyNumberFormat="1" applyFont="1" applyAlignment="1">
      <alignment horizontal="center" vertical="center"/>
    </xf>
    <xf numFmtId="44" fontId="10" fillId="3" borderId="1" xfId="1" applyFont="1" applyFill="1" applyBorder="1" applyAlignment="1">
      <alignment horizontal="center" vertical="center"/>
    </xf>
    <xf numFmtId="44" fontId="10" fillId="3" borderId="5" xfId="1" applyFont="1" applyFill="1" applyBorder="1" applyAlignment="1">
      <alignment horizontal="center" vertical="center"/>
    </xf>
    <xf numFmtId="44" fontId="5" fillId="3" borderId="1" xfId="1" quotePrefix="1" applyFont="1" applyFill="1" applyBorder="1" applyAlignment="1">
      <alignment horizontal="center" vertical="center"/>
    </xf>
    <xf numFmtId="44" fontId="0" fillId="0" borderId="0" xfId="0" applyNumberFormat="1"/>
    <xf numFmtId="44" fontId="12" fillId="4" borderId="1" xfId="4" applyNumberFormat="1" applyFont="1" applyBorder="1" applyAlignment="1">
      <alignment horizontal="center" vertical="center"/>
    </xf>
    <xf numFmtId="0" fontId="12" fillId="4" borderId="1" xfId="4" applyFont="1" applyBorder="1" applyAlignment="1">
      <alignment horizontal="center" vertical="center"/>
    </xf>
    <xf numFmtId="44" fontId="5" fillId="3" borderId="9" xfId="1" applyFont="1" applyFill="1" applyBorder="1" applyAlignment="1">
      <alignment horizontal="center" vertical="center"/>
    </xf>
    <xf numFmtId="0" fontId="5" fillId="3" borderId="9" xfId="3" applyFont="1" applyBorder="1" applyAlignment="1">
      <alignment horizontal="center" vertical="center"/>
    </xf>
    <xf numFmtId="44" fontId="12" fillId="4" borderId="1" xfId="1" applyFont="1" applyFill="1" applyBorder="1" applyAlignment="1">
      <alignment horizontal="center" vertical="center"/>
    </xf>
    <xf numFmtId="0" fontId="4" fillId="5" borderId="1" xfId="5" applyBorder="1" applyAlignment="1">
      <alignment horizontal="center" vertical="center"/>
    </xf>
  </cellXfs>
  <cellStyles count="6">
    <cellStyle name="20% - Ênfase1" xfId="4" builtinId="30"/>
    <cellStyle name="Bom" xfId="2" builtinId="26"/>
    <cellStyle name="Ênfase5" xfId="5" builtinId="45"/>
    <cellStyle name="Moeda" xfId="1" builtinId="4"/>
    <cellStyle name="Normal" xfId="0" builtinId="0"/>
    <cellStyle name="Saída" xfId="3" builtinId="21"/>
  </cellStyles>
  <dxfs count="27"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  <border outline="0">
        <left style="thin">
          <color rgb="FF3F3F3F"/>
        </left>
      </border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7327</xdr:rowOff>
    </xdr:from>
    <xdr:to>
      <xdr:col>6</xdr:col>
      <xdr:colOff>0</xdr:colOff>
      <xdr:row>5</xdr:row>
      <xdr:rowOff>7937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068F3D3-37DD-4FC1-8851-ACD3BAE88A4D}"/>
            </a:ext>
          </a:extLst>
        </xdr:cNvPr>
        <xdr:cNvSpPr txBox="1"/>
      </xdr:nvSpPr>
      <xdr:spPr>
        <a:xfrm>
          <a:off x="609600" y="578827"/>
          <a:ext cx="3048000" cy="3816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>
              <a:latin typeface="Arial" panose="020B0604020202020204" pitchFamily="34" charset="0"/>
              <a:cs typeface="Arial" panose="020B0604020202020204" pitchFamily="34" charset="0"/>
            </a:rPr>
            <a:t>FOLHA DE PAGAMENTO</a:t>
          </a:r>
          <a:r>
            <a:rPr lang="pt-BR" sz="14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2</xdr:col>
      <xdr:colOff>1787768</xdr:colOff>
      <xdr:row>21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2F40DB5-B5B6-4A66-9A54-8AEF7D542D49}"/>
            </a:ext>
          </a:extLst>
        </xdr:cNvPr>
        <xdr:cNvSpPr txBox="1"/>
      </xdr:nvSpPr>
      <xdr:spPr>
        <a:xfrm>
          <a:off x="609600" y="3619500"/>
          <a:ext cx="1216268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CONTRATOS </a:t>
          </a:r>
        </a:p>
      </xdr:txBody>
    </xdr:sp>
    <xdr:clientData/>
  </xdr:twoCellAnchor>
  <xdr:twoCellAnchor>
    <xdr:from>
      <xdr:col>4</xdr:col>
      <xdr:colOff>0</xdr:colOff>
      <xdr:row>18</xdr:row>
      <xdr:rowOff>190499</xdr:rowOff>
    </xdr:from>
    <xdr:to>
      <xdr:col>6</xdr:col>
      <xdr:colOff>0</xdr:colOff>
      <xdr:row>21</xdr:row>
      <xdr:rowOff>7326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D4E7074-7896-4942-A3BC-010BC5450B91}"/>
            </a:ext>
          </a:extLst>
        </xdr:cNvPr>
        <xdr:cNvSpPr txBox="1"/>
      </xdr:nvSpPr>
      <xdr:spPr>
        <a:xfrm>
          <a:off x="2438400" y="3619499"/>
          <a:ext cx="1219200" cy="3883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CONCESSIONÁRIAS</a:t>
          </a:r>
        </a:p>
      </xdr:txBody>
    </xdr:sp>
    <xdr:clientData/>
  </xdr:twoCellAnchor>
  <xdr:twoCellAnchor>
    <xdr:from>
      <xdr:col>1</xdr:col>
      <xdr:colOff>7326</xdr:colOff>
      <xdr:row>37</xdr:row>
      <xdr:rowOff>0</xdr:rowOff>
    </xdr:from>
    <xdr:to>
      <xdr:col>2</xdr:col>
      <xdr:colOff>1785937</xdr:colOff>
      <xdr:row>38</xdr:row>
      <xdr:rowOff>181952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67F8B23-B981-432F-9779-13C9E2451C2D}"/>
            </a:ext>
          </a:extLst>
        </xdr:cNvPr>
        <xdr:cNvSpPr txBox="1"/>
      </xdr:nvSpPr>
      <xdr:spPr>
        <a:xfrm>
          <a:off x="616926" y="7048500"/>
          <a:ext cx="1216636" cy="3724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IMPOSTOS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0</xdr:row>
      <xdr:rowOff>9526</xdr:rowOff>
    </xdr:from>
    <xdr:to>
      <xdr:col>6</xdr:col>
      <xdr:colOff>0</xdr:colOff>
      <xdr:row>1</xdr:row>
      <xdr:rowOff>180975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B64EB40-05D2-4B26-8BAA-435DBBBC2005}"/>
            </a:ext>
          </a:extLst>
        </xdr:cNvPr>
        <xdr:cNvSpPr txBox="1"/>
      </xdr:nvSpPr>
      <xdr:spPr>
        <a:xfrm>
          <a:off x="600075" y="9526"/>
          <a:ext cx="3057525" cy="361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ORDINÁRIOS </a:t>
          </a:r>
        </a:p>
      </xdr:txBody>
    </xdr:sp>
    <xdr:clientData/>
  </xdr:twoCellAnchor>
  <xdr:twoCellAnchor>
    <xdr:from>
      <xdr:col>6</xdr:col>
      <xdr:colOff>603250</xdr:colOff>
      <xdr:row>0</xdr:row>
      <xdr:rowOff>0</xdr:rowOff>
    </xdr:from>
    <xdr:to>
      <xdr:col>9</xdr:col>
      <xdr:colOff>0</xdr:colOff>
      <xdr:row>1</xdr:row>
      <xdr:rowOff>180976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C04742B9-B5C3-4BB8-B684-262B89700613}"/>
            </a:ext>
          </a:extLst>
        </xdr:cNvPr>
        <xdr:cNvSpPr txBox="1"/>
      </xdr:nvSpPr>
      <xdr:spPr>
        <a:xfrm>
          <a:off x="4260850" y="0"/>
          <a:ext cx="1225550" cy="371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EXTRAORDINÁRIOS </a:t>
          </a:r>
        </a:p>
      </xdr:txBody>
    </xdr:sp>
    <xdr:clientData/>
  </xdr:twoCellAnchor>
  <xdr:twoCellAnchor>
    <xdr:from>
      <xdr:col>7</xdr:col>
      <xdr:colOff>7937</xdr:colOff>
      <xdr:row>2</xdr:row>
      <xdr:rowOff>180975</xdr:rowOff>
    </xdr:from>
    <xdr:to>
      <xdr:col>9</xdr:col>
      <xdr:colOff>0</xdr:colOff>
      <xdr:row>5</xdr:row>
      <xdr:rowOff>1588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CFB3ECB4-B615-47AC-BE64-ED82E035721A}"/>
            </a:ext>
          </a:extLst>
        </xdr:cNvPr>
        <xdr:cNvSpPr txBox="1"/>
      </xdr:nvSpPr>
      <xdr:spPr>
        <a:xfrm>
          <a:off x="4275137" y="561975"/>
          <a:ext cx="1211263" cy="392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Arial" panose="020B0604020202020204" pitchFamily="34" charset="0"/>
              <a:cs typeface="Arial" panose="020B0604020202020204" pitchFamily="34" charset="0"/>
            </a:rPr>
            <a:t>MATERIAIS</a:t>
          </a:r>
          <a:r>
            <a:rPr lang="pt-BR" sz="1100" baseline="0">
              <a:latin typeface="Arial" panose="020B0604020202020204" pitchFamily="34" charset="0"/>
              <a:cs typeface="Arial" panose="020B0604020202020204" pitchFamily="34" charset="0"/>
            </a:rPr>
            <a:t> E MANUTENÇÕES</a:t>
          </a:r>
          <a:endParaRPr lang="pt-B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0</xdr:row>
      <xdr:rowOff>7939</xdr:rowOff>
    </xdr:from>
    <xdr:to>
      <xdr:col>12</xdr:col>
      <xdr:colOff>0</xdr:colOff>
      <xdr:row>1</xdr:row>
      <xdr:rowOff>182563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D337719F-06CE-4FB6-8D6A-37BFB9744D1B}"/>
            </a:ext>
          </a:extLst>
        </xdr:cNvPr>
        <xdr:cNvSpPr txBox="1"/>
      </xdr:nvSpPr>
      <xdr:spPr>
        <a:xfrm>
          <a:off x="6096000" y="7939"/>
          <a:ext cx="1219200" cy="365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GASTO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792098-1BDE-4477-A11D-45F40078ECDC}" name="Tabela2791288100152" displayName="Tabela2791288100152" ref="B6:F18" totalsRowShown="0" headerRowDxfId="26" dataDxfId="25" headerRowCellStyle="Saída" dataCellStyle="Saída">
  <autoFilter ref="B6:F18" xr:uid="{CFE1CDA8-C5FA-4F9E-9C7C-D8AAA0C7FCA4}"/>
  <tableColumns count="5">
    <tableColumn id="1" xr3:uid="{C4701D1D-7AAD-442F-87C5-CE7659A224D2}" name="DESCRIÇÃO" dataDxfId="24" dataCellStyle="Saída"/>
    <tableColumn id="5" xr3:uid="{28CEB43C-5904-40AC-8D3C-1A7B4C76E09F}" name="SALÁRIO/PRÓ-LABORE" dataDxfId="23" dataCellStyle="Moeda"/>
    <tableColumn id="2" xr3:uid="{60F1A473-408F-4865-A37A-4ABF75AE1789}" name="ALIMENTAÇÃO" dataDxfId="22" dataCellStyle="Moeda"/>
    <tableColumn id="3" xr3:uid="{E5BBCC4F-BC56-4DE1-AA6C-8463953C1F9D}" name="TRANSPORTE " dataDxfId="21" dataCellStyle="Moeda"/>
    <tableColumn id="6" xr3:uid="{5428EF0B-FEAC-4936-A270-72995AAFB67E}" name="ANOTAÇÕES" dataDxfId="20" dataCellStyle="Saída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EST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48E090-7BB6-4E30-8C6D-33B382AD2EE3}" name="Tabela5807789107153" displayName="Tabela5807789107153" ref="B22:C35" totalsRowShown="0" headerRowDxfId="19" dataDxfId="18" headerRowCellStyle="Saída" dataCellStyle="Saída">
  <autoFilter ref="B22:C35" xr:uid="{D2C8C593-71F1-4D67-929C-4AF5B2B7A2B4}"/>
  <tableColumns count="2">
    <tableColumn id="1" xr3:uid="{6A2C02C8-CAA6-470D-B3C3-611B7C056AF6}" name="DESCRIÇÃO" dataDxfId="17" dataCellStyle="Saída"/>
    <tableColumn id="2" xr3:uid="{782B59C5-1CFB-4B46-B259-A59FABCB4DB9}" name="VALOR " dataDxfId="16" dataCellStyle="Saída">
      <calculatedColumnFormula>SUM(C16:C22)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60084F7-DBB6-49F0-A10E-CDE5F53E51CA}" name="Tabela6817890108154" displayName="Tabela6817890108154" ref="E22:F35" totalsRowShown="0" headerRowDxfId="15" dataDxfId="14" headerRowCellStyle="Saída" dataCellStyle="Saída">
  <autoFilter ref="E22:F35" xr:uid="{5856FF50-1C0A-4872-B6E4-C73871E00991}"/>
  <tableColumns count="2">
    <tableColumn id="1" xr3:uid="{0CB442D8-B36A-47AD-A2BA-74DC65F16178}" name="DESCRIÇÃO" dataDxfId="13" dataCellStyle="Saída"/>
    <tableColumn id="2" xr3:uid="{ABCB3FFD-8FCA-4CE3-8515-BE88C164893B}" name="VALOR " dataDxfId="12" dataCellStyle="Mo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41D798-F6D2-41E0-A193-B7B4B28170B0}" name="Tabela7828591110155" displayName="Tabela7828591110155" ref="B40:C46" totalsRowShown="0" headerRowDxfId="11" dataDxfId="10" headerRowCellStyle="Saída" dataCellStyle="Saída">
  <autoFilter ref="B40:C46" xr:uid="{61722C7B-705B-4F5B-9DD9-621ACCCC1E7F}"/>
  <tableColumns count="2">
    <tableColumn id="1" xr3:uid="{87F544C7-A3D3-4BE8-B0EC-6AC1AFE38E75}" name="DESCRIÇÃO" dataDxfId="9" dataCellStyle="Saída"/>
    <tableColumn id="2" xr3:uid="{95208513-FF6C-4FFE-A53F-6044E94EA663}" name="VALOR " dataDxfId="8" dataCellStyle="Mo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0BBBEB-19A3-41B4-8D68-394B9ED7BA1F}" name="Tabela8838692113156" displayName="Tabela8838692113156" ref="H6:I29" totalsRowShown="0" headerRowDxfId="7" dataDxfId="6" headerRowCellStyle="Saída" dataCellStyle="Saída">
  <autoFilter ref="H6:I29" xr:uid="{C112FC27-8930-4580-A837-FAD1CC7DFBB9}"/>
  <tableColumns count="2">
    <tableColumn id="1" xr3:uid="{031C7EA8-4DCF-4BC4-9E8E-CBF4DDAB0419}" name="DESCRIÇÃO" dataDxfId="5" dataCellStyle="Saída"/>
    <tableColumn id="2" xr3:uid="{CDA91EA8-79CF-4CC4-89E0-44CCC49E96E6}" name="VALOR" dataDxfId="4" dataCellStyle="Moe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D33276B-8914-4848-A684-4C37F8DA1CB4}" name="Tabela10848793115157" displayName="Tabela10848793115157" ref="K3:L7" totalsRowShown="0" headerRowDxfId="3" dataDxfId="2" headerRowCellStyle="Ênfase5" dataCellStyle="20% - Ênfase1">
  <autoFilter ref="K3:L7" xr:uid="{4DB38293-F7C1-433A-A28B-3B7692FA67A3}"/>
  <tableColumns count="2">
    <tableColumn id="1" xr3:uid="{C04AA3A0-6570-4D97-9A43-80B8F6FBBEA4}" name="TOTAL GASTO " dataDxfId="1" dataCellStyle="20% - Ênfase1"/>
    <tableColumn id="2" xr3:uid="{CB7F3D83-A82A-4E58-B45D-6A635143F232}" name="VALOR" dataDxfId="0" dataCellStyle="20% - Ênfas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9DBD0-6C40-4EF9-8702-76B4E30BB983}">
  <sheetPr codeName="Planilha27"/>
  <dimension ref="B3:L51"/>
  <sheetViews>
    <sheetView tabSelected="1" topLeftCell="A7" zoomScaleNormal="100" workbookViewId="0">
      <selection activeCell="I35" sqref="I35"/>
    </sheetView>
  </sheetViews>
  <sheetFormatPr defaultRowHeight="15" x14ac:dyDescent="0.25"/>
  <cols>
    <col min="2" max="2" width="29.140625" bestFit="1" customWidth="1"/>
    <col min="3" max="3" width="26.85546875" customWidth="1"/>
    <col min="4" max="4" width="20.5703125" bestFit="1" customWidth="1"/>
    <col min="5" max="5" width="26" bestFit="1" customWidth="1"/>
    <col min="6" max="6" width="20.42578125" bestFit="1" customWidth="1"/>
    <col min="8" max="8" width="29.7109375" bestFit="1" customWidth="1"/>
    <col min="9" max="9" width="22.28515625" customWidth="1"/>
    <col min="10" max="10" width="8.140625" customWidth="1"/>
    <col min="11" max="11" width="25.28515625" bestFit="1" customWidth="1"/>
    <col min="12" max="12" width="22.42578125" customWidth="1"/>
  </cols>
  <sheetData>
    <row r="3" spans="2:12" x14ac:dyDescent="0.25">
      <c r="K3" s="41" t="s">
        <v>67</v>
      </c>
      <c r="L3" s="41" t="s">
        <v>60</v>
      </c>
    </row>
    <row r="4" spans="2:12" ht="15.75" x14ac:dyDescent="0.25">
      <c r="K4" s="37" t="s">
        <v>66</v>
      </c>
      <c r="L4" s="36">
        <f>SUM(F18,C35,F35,C46)</f>
        <v>122283.46</v>
      </c>
    </row>
    <row r="5" spans="2:12" ht="15.75" x14ac:dyDescent="0.25">
      <c r="K5" s="37" t="s">
        <v>65</v>
      </c>
      <c r="L5" s="36">
        <f>SUM(I29)</f>
        <v>11089.069999999998</v>
      </c>
    </row>
    <row r="6" spans="2:12" ht="15.75" x14ac:dyDescent="0.25">
      <c r="B6" s="26" t="s">
        <v>8</v>
      </c>
      <c r="C6" s="26" t="s">
        <v>64</v>
      </c>
      <c r="D6" s="26" t="s">
        <v>63</v>
      </c>
      <c r="E6" s="26" t="s">
        <v>62</v>
      </c>
      <c r="F6" s="26" t="s">
        <v>61</v>
      </c>
      <c r="H6" s="23" t="s">
        <v>8</v>
      </c>
      <c r="I6" s="23" t="s">
        <v>60</v>
      </c>
      <c r="K6" s="37" t="s">
        <v>0</v>
      </c>
      <c r="L6" s="40">
        <f>SUM(C49)</f>
        <v>0</v>
      </c>
    </row>
    <row r="7" spans="2:12" ht="15.75" x14ac:dyDescent="0.25">
      <c r="B7" s="8" t="s">
        <v>59</v>
      </c>
      <c r="C7" s="7">
        <v>2904.48</v>
      </c>
      <c r="D7" s="7" t="s">
        <v>46</v>
      </c>
      <c r="E7" s="7" t="s">
        <v>46</v>
      </c>
      <c r="F7" s="7"/>
      <c r="H7" s="39" t="s">
        <v>28</v>
      </c>
      <c r="I7" s="38">
        <v>762.38</v>
      </c>
      <c r="K7" s="37" t="s">
        <v>44</v>
      </c>
      <c r="L7" s="36">
        <f>SUM(L4:L6)</f>
        <v>133372.53</v>
      </c>
    </row>
    <row r="8" spans="2:12" ht="15.75" x14ac:dyDescent="0.25">
      <c r="B8" s="8" t="s">
        <v>57</v>
      </c>
      <c r="C8" s="7">
        <v>2632.63</v>
      </c>
      <c r="D8" s="7">
        <v>543.66</v>
      </c>
      <c r="E8" s="7"/>
      <c r="F8" s="7"/>
      <c r="H8" s="8" t="s">
        <v>28</v>
      </c>
      <c r="I8" s="7">
        <v>366.6</v>
      </c>
    </row>
    <row r="9" spans="2:12" ht="15.75" x14ac:dyDescent="0.25">
      <c r="B9" s="8" t="s">
        <v>58</v>
      </c>
      <c r="C9" s="7">
        <v>1735.35</v>
      </c>
      <c r="D9" s="7">
        <v>543.66</v>
      </c>
      <c r="E9" s="7"/>
      <c r="F9" s="7"/>
      <c r="H9" s="8" t="s">
        <v>39</v>
      </c>
      <c r="I9" s="7">
        <v>255.9</v>
      </c>
    </row>
    <row r="10" spans="2:12" ht="15.75" x14ac:dyDescent="0.25">
      <c r="B10" s="8" t="s">
        <v>57</v>
      </c>
      <c r="C10" s="7"/>
      <c r="D10" s="7">
        <v>167.28</v>
      </c>
      <c r="E10" s="7">
        <v>78.400000000000006</v>
      </c>
      <c r="F10" s="31"/>
      <c r="H10" s="8" t="s">
        <v>56</v>
      </c>
      <c r="I10" s="7">
        <v>20</v>
      </c>
      <c r="K10" s="35"/>
    </row>
    <row r="11" spans="2:12" ht="15.75" x14ac:dyDescent="0.25">
      <c r="B11" s="8" t="s">
        <v>55</v>
      </c>
      <c r="C11" s="7">
        <v>605</v>
      </c>
      <c r="D11" s="7" t="s">
        <v>46</v>
      </c>
      <c r="E11" s="7" t="s">
        <v>46</v>
      </c>
      <c r="F11" s="7"/>
      <c r="H11" s="22" t="s">
        <v>54</v>
      </c>
      <c r="I11" s="17">
        <v>563.52</v>
      </c>
    </row>
    <row r="12" spans="2:12" ht="15.75" x14ac:dyDescent="0.25">
      <c r="B12" s="8" t="s">
        <v>53</v>
      </c>
      <c r="C12" s="7">
        <v>605</v>
      </c>
      <c r="D12" s="7"/>
      <c r="E12" s="7"/>
      <c r="F12" s="7"/>
      <c r="H12" s="8" t="s">
        <v>52</v>
      </c>
      <c r="I12" s="7">
        <v>825</v>
      </c>
    </row>
    <row r="13" spans="2:12" ht="15.75" x14ac:dyDescent="0.25">
      <c r="B13" s="8" t="s">
        <v>51</v>
      </c>
      <c r="C13" s="7">
        <v>538.45000000000005</v>
      </c>
      <c r="D13" s="7" t="s">
        <v>46</v>
      </c>
      <c r="E13" s="7" t="s">
        <v>46</v>
      </c>
      <c r="F13" s="34"/>
      <c r="H13" s="8" t="s">
        <v>50</v>
      </c>
      <c r="I13" s="7">
        <v>1615</v>
      </c>
    </row>
    <row r="14" spans="2:12" ht="15.75" x14ac:dyDescent="0.25">
      <c r="B14" s="8" t="s">
        <v>49</v>
      </c>
      <c r="C14" s="7">
        <v>605</v>
      </c>
      <c r="D14" s="7" t="s">
        <v>46</v>
      </c>
      <c r="E14" s="7" t="s">
        <v>46</v>
      </c>
      <c r="F14" s="7"/>
      <c r="H14" s="8" t="s">
        <v>48</v>
      </c>
      <c r="I14" s="7">
        <v>38</v>
      </c>
    </row>
    <row r="15" spans="2:12" ht="15.75" x14ac:dyDescent="0.25">
      <c r="B15" s="8" t="s">
        <v>47</v>
      </c>
      <c r="C15" s="7">
        <v>605</v>
      </c>
      <c r="D15" s="7" t="s">
        <v>46</v>
      </c>
      <c r="E15" s="7" t="s">
        <v>46</v>
      </c>
      <c r="F15" s="7"/>
      <c r="H15" s="8" t="s">
        <v>45</v>
      </c>
      <c r="I15" s="7">
        <v>250</v>
      </c>
    </row>
    <row r="16" spans="2:12" ht="15.75" x14ac:dyDescent="0.25">
      <c r="B16" s="16" t="s">
        <v>44</v>
      </c>
      <c r="C16" s="33">
        <f>SUM(C7:C15)</f>
        <v>10230.910000000002</v>
      </c>
      <c r="D16" s="33">
        <f>SUM(D7:D15)</f>
        <v>1254.5999999999999</v>
      </c>
      <c r="E16" s="33">
        <f>SUM(E7:E15)</f>
        <v>78.400000000000006</v>
      </c>
      <c r="F16" s="32">
        <f>SUM(F7:F15)</f>
        <v>0</v>
      </c>
      <c r="H16" s="8" t="s">
        <v>43</v>
      </c>
      <c r="I16" s="7">
        <v>290</v>
      </c>
    </row>
    <row r="17" spans="2:11" ht="15.75" x14ac:dyDescent="0.25">
      <c r="B17" s="8"/>
      <c r="C17" s="17"/>
      <c r="D17" s="17"/>
      <c r="E17" s="17"/>
      <c r="F17" s="31"/>
      <c r="H17" s="8" t="s">
        <v>42</v>
      </c>
      <c r="I17" s="7">
        <v>517</v>
      </c>
    </row>
    <row r="18" spans="2:11" ht="15.75" x14ac:dyDescent="0.25">
      <c r="B18" s="8"/>
      <c r="C18" s="30"/>
      <c r="D18" s="19"/>
      <c r="E18" s="29" t="s">
        <v>2</v>
      </c>
      <c r="F18" s="28">
        <f>SUM(C16:F16)</f>
        <v>11563.910000000002</v>
      </c>
      <c r="H18" s="8" t="s">
        <v>41</v>
      </c>
      <c r="I18" s="7">
        <v>670</v>
      </c>
    </row>
    <row r="19" spans="2:11" ht="15.75" x14ac:dyDescent="0.25">
      <c r="H19" s="8" t="s">
        <v>40</v>
      </c>
      <c r="I19" s="7">
        <v>756</v>
      </c>
    </row>
    <row r="20" spans="2:11" ht="15.75" x14ac:dyDescent="0.25">
      <c r="H20" s="8" t="s">
        <v>39</v>
      </c>
      <c r="I20" s="7">
        <v>96.7</v>
      </c>
    </row>
    <row r="21" spans="2:11" ht="15.75" x14ac:dyDescent="0.25">
      <c r="H21" s="8" t="s">
        <v>38</v>
      </c>
      <c r="I21" s="7">
        <v>1000</v>
      </c>
    </row>
    <row r="22" spans="2:11" ht="15.75" x14ac:dyDescent="0.25">
      <c r="B22" s="26" t="s">
        <v>8</v>
      </c>
      <c r="C22" s="26" t="s">
        <v>7</v>
      </c>
      <c r="D22" s="27"/>
      <c r="E22" s="26" t="s">
        <v>8</v>
      </c>
      <c r="F22" s="26" t="s">
        <v>7</v>
      </c>
      <c r="H22" s="8" t="s">
        <v>37</v>
      </c>
      <c r="I22" s="7">
        <v>400</v>
      </c>
      <c r="K22" t="s">
        <v>36</v>
      </c>
    </row>
    <row r="23" spans="2:11" ht="15.75" x14ac:dyDescent="0.25">
      <c r="B23" s="8" t="s">
        <v>35</v>
      </c>
      <c r="C23" s="7">
        <v>3900</v>
      </c>
      <c r="E23" s="8" t="s">
        <v>34</v>
      </c>
      <c r="F23" s="7">
        <v>1830.82</v>
      </c>
      <c r="H23" s="8" t="s">
        <v>20</v>
      </c>
      <c r="I23" s="7">
        <v>434.8</v>
      </c>
    </row>
    <row r="24" spans="2:11" ht="15.75" x14ac:dyDescent="0.25">
      <c r="B24" s="8" t="s">
        <v>33</v>
      </c>
      <c r="C24" s="7">
        <v>3400.85</v>
      </c>
      <c r="E24" s="8" t="s">
        <v>32</v>
      </c>
      <c r="F24" s="7">
        <v>2152.52</v>
      </c>
      <c r="H24" s="8" t="s">
        <v>31</v>
      </c>
      <c r="I24" s="7">
        <v>700</v>
      </c>
    </row>
    <row r="25" spans="2:11" ht="15.75" x14ac:dyDescent="0.25">
      <c r="B25" s="8" t="s">
        <v>30</v>
      </c>
      <c r="C25" s="7">
        <v>7687.53</v>
      </c>
      <c r="E25" s="8" t="s">
        <v>29</v>
      </c>
      <c r="F25" s="7">
        <v>2051.1999999999998</v>
      </c>
      <c r="H25" s="8" t="s">
        <v>28</v>
      </c>
      <c r="I25" s="7">
        <v>1109.44</v>
      </c>
    </row>
    <row r="26" spans="2:11" ht="15.75" x14ac:dyDescent="0.25">
      <c r="B26" s="8" t="s">
        <v>27</v>
      </c>
      <c r="C26" s="7">
        <v>69204.45</v>
      </c>
      <c r="E26" s="8" t="s">
        <v>26</v>
      </c>
      <c r="F26" s="7">
        <v>2193.0500000000002</v>
      </c>
      <c r="H26" s="8" t="s">
        <v>25</v>
      </c>
      <c r="I26" s="7">
        <v>418.73</v>
      </c>
    </row>
    <row r="27" spans="2:11" ht="15.75" x14ac:dyDescent="0.25">
      <c r="B27" s="8" t="s">
        <v>24</v>
      </c>
      <c r="C27" s="7"/>
      <c r="E27" s="8" t="s">
        <v>23</v>
      </c>
      <c r="F27" s="7">
        <v>1958.74</v>
      </c>
      <c r="H27" s="8"/>
      <c r="I27" s="7"/>
    </row>
    <row r="28" spans="2:11" ht="15.75" x14ac:dyDescent="0.25">
      <c r="B28" s="8" t="s">
        <v>22</v>
      </c>
      <c r="C28" s="7">
        <v>1860</v>
      </c>
      <c r="E28" s="8" t="s">
        <v>21</v>
      </c>
      <c r="F28" s="7">
        <v>4591.76</v>
      </c>
      <c r="H28" s="8"/>
      <c r="I28" s="7"/>
    </row>
    <row r="29" spans="2:11" ht="15.75" x14ac:dyDescent="0.25">
      <c r="B29" s="8" t="s">
        <v>20</v>
      </c>
      <c r="C29" s="7">
        <v>1500</v>
      </c>
      <c r="E29" s="25" t="s">
        <v>19</v>
      </c>
      <c r="F29" s="24">
        <f>SUM(F23:F28)</f>
        <v>14778.09</v>
      </c>
      <c r="H29" s="25" t="s">
        <v>2</v>
      </c>
      <c r="I29" s="24">
        <f>SUM(I7:I28)</f>
        <v>11089.069999999998</v>
      </c>
    </row>
    <row r="30" spans="2:11" ht="15.75" x14ac:dyDescent="0.25">
      <c r="B30" s="8" t="s">
        <v>18</v>
      </c>
      <c r="C30" s="7">
        <v>153.9</v>
      </c>
      <c r="E30" s="23"/>
      <c r="F30" s="16"/>
    </row>
    <row r="31" spans="2:11" ht="15.75" x14ac:dyDescent="0.25">
      <c r="B31" s="22" t="s">
        <v>17</v>
      </c>
      <c r="C31" s="7"/>
      <c r="E31" s="20" t="s">
        <v>16</v>
      </c>
      <c r="F31" s="21" t="s">
        <v>15</v>
      </c>
    </row>
    <row r="32" spans="2:11" ht="15.75" x14ac:dyDescent="0.25">
      <c r="B32" s="8" t="s">
        <v>14</v>
      </c>
      <c r="C32" s="7">
        <v>1700</v>
      </c>
      <c r="E32" s="20" t="s">
        <v>13</v>
      </c>
      <c r="F32" s="19">
        <v>1033.46</v>
      </c>
    </row>
    <row r="33" spans="2:6" ht="15.75" x14ac:dyDescent="0.25">
      <c r="B33" s="8" t="s">
        <v>12</v>
      </c>
      <c r="C33" s="7"/>
      <c r="E33" s="18" t="s">
        <v>11</v>
      </c>
      <c r="F33" s="11">
        <f>SUM(F31:F32)</f>
        <v>1033.46</v>
      </c>
    </row>
    <row r="34" spans="2:6" ht="15.75" x14ac:dyDescent="0.25">
      <c r="B34" s="8" t="s">
        <v>10</v>
      </c>
      <c r="C34" s="17"/>
      <c r="E34" s="16"/>
      <c r="F34" s="15"/>
    </row>
    <row r="35" spans="2:6" ht="15.75" x14ac:dyDescent="0.25">
      <c r="B35" s="14" t="s">
        <v>2</v>
      </c>
      <c r="C35" s="13">
        <f>SUM(C23:C34)</f>
        <v>89406.73</v>
      </c>
      <c r="E35" s="12" t="s">
        <v>9</v>
      </c>
      <c r="F35" s="11">
        <f>SUM(F29,F33)</f>
        <v>15811.55</v>
      </c>
    </row>
    <row r="40" spans="2:6" x14ac:dyDescent="0.25">
      <c r="B40" s="10" t="s">
        <v>8</v>
      </c>
      <c r="C40" s="10" t="s">
        <v>7</v>
      </c>
    </row>
    <row r="41" spans="2:6" ht="15.75" x14ac:dyDescent="0.25">
      <c r="B41" s="8" t="s">
        <v>6</v>
      </c>
      <c r="C41" s="7"/>
    </row>
    <row r="42" spans="2:6" ht="15.75" x14ac:dyDescent="0.25">
      <c r="B42" s="8" t="s">
        <v>5</v>
      </c>
      <c r="C42" s="7">
        <v>86.35</v>
      </c>
    </row>
    <row r="43" spans="2:6" ht="15.75" x14ac:dyDescent="0.25">
      <c r="B43" s="8" t="s">
        <v>4</v>
      </c>
      <c r="C43" s="9">
        <v>3672.08</v>
      </c>
    </row>
    <row r="44" spans="2:6" ht="15.75" x14ac:dyDescent="0.25">
      <c r="B44" s="8" t="s">
        <v>4</v>
      </c>
      <c r="C44" s="7">
        <v>1087.83</v>
      </c>
    </row>
    <row r="45" spans="2:6" ht="15.75" x14ac:dyDescent="0.25">
      <c r="B45" s="8" t="s">
        <v>3</v>
      </c>
      <c r="C45" s="7">
        <v>655.01</v>
      </c>
    </row>
    <row r="46" spans="2:6" ht="15.75" x14ac:dyDescent="0.25">
      <c r="B46" s="6" t="s">
        <v>2</v>
      </c>
      <c r="C46" s="5">
        <f>SUM(C41:C45)</f>
        <v>5501.27</v>
      </c>
    </row>
    <row r="49" spans="2:3" ht="15.75" x14ac:dyDescent="0.25">
      <c r="B49" s="4" t="s">
        <v>1</v>
      </c>
      <c r="C49" s="3"/>
    </row>
    <row r="51" spans="2:3" ht="15.75" x14ac:dyDescent="0.25">
      <c r="B51" s="2" t="s">
        <v>0</v>
      </c>
      <c r="C51" s="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2026-02-11T20:06:23Z</dcterms:created>
  <dcterms:modified xsi:type="dcterms:W3CDTF">2026-02-11T20:07:02Z</dcterms:modified>
</cp:coreProperties>
</file>